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2.INF-FINANCIERA-TRIM\1.1ERTRIM-2017\ASEG-1\IMPRESOS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9" i="1"/>
  <c r="D9" i="1"/>
  <c r="E8" i="1"/>
  <c r="D8" i="1"/>
  <c r="E66" i="1" l="1"/>
  <c r="D66" i="1"/>
  <c r="E64" i="1"/>
  <c r="D64" i="1"/>
  <c r="C64" i="1"/>
  <c r="E62" i="1"/>
  <c r="D62" i="1"/>
  <c r="C62" i="1"/>
  <c r="E61" i="1"/>
  <c r="D61" i="1"/>
  <c r="C61" i="1"/>
  <c r="C60" i="1"/>
  <c r="E59" i="1"/>
  <c r="D59" i="1"/>
  <c r="C59" i="1"/>
  <c r="E52" i="1"/>
  <c r="D52" i="1"/>
  <c r="E50" i="1"/>
  <c r="D50" i="1"/>
  <c r="C50" i="1"/>
  <c r="E48" i="1"/>
  <c r="D48" i="1"/>
  <c r="C48" i="1"/>
  <c r="E47" i="1"/>
  <c r="D47" i="1"/>
  <c r="C47" i="1"/>
  <c r="C46" i="1" s="1"/>
  <c r="D46" i="1"/>
  <c r="E45" i="1"/>
  <c r="D45" i="1"/>
  <c r="C45" i="1"/>
  <c r="E60" i="1" l="1"/>
  <c r="E46" i="1"/>
  <c r="D60" i="1"/>
  <c r="D68" i="1"/>
  <c r="D69" i="1" s="1"/>
  <c r="E68" i="1"/>
  <c r="E69" i="1" s="1"/>
  <c r="C68" i="1"/>
  <c r="C69" i="1" s="1"/>
  <c r="E54" i="1"/>
  <c r="E55" i="1" s="1"/>
  <c r="D54" i="1"/>
  <c r="D55" i="1" s="1"/>
  <c r="C54" i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D41" i="1" l="1"/>
  <c r="D10" i="1" s="1"/>
  <c r="E41" i="1"/>
  <c r="E10" i="1" s="1"/>
  <c r="C41" i="1"/>
  <c r="C10" i="1" s="1"/>
  <c r="E7" i="1" l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<sst xmlns="http://schemas.openxmlformats.org/spreadsheetml/2006/main" count="62" uniqueCount="43">
  <si>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</si>
  <si>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</si>
  <si>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</si>
  <si>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</si>
  <si>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</si>
  <si>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</si>
  <si>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</si>
  <si>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</si>
  <si>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</si>
  <si>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</si>
  <si>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</si>
  <si>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</si>
  <si>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</si>
  <si>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</si>
  <si>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</si>
  <si>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</si>
  <si>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</si>
  <si>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</si>
  <si>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</si>
  <si>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</si>
  <si>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</si>
  <si>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</si>
  <si>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</si>
  <si>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</si>
  <si>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</si>
  <si>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</si>
  <si>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</si>
  <si>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</si>
  <si>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</si>
  <si>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</si>
  <si>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</si>
  <si>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</si>
  <si>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</si>
  <si>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</si>
  <si>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</si>
  <si>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</si>
  <si>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</si>
  <si>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</si>
  <si>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</si>
  <si>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</si>
  <si>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</si>
  <si>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</si>
  <si>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COMONFORT, GUANAJUATO
Balance Presupuestario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</si>
</sst>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2" fillId="3" borderId="11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1257300</xdr:colOff>
      <xdr:row>3</xdr:row>
      <xdr:rowOff>276225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28575</xdr:rowOff>
    </xdr:from>
    <xdr:to>
      <xdr:col>4</xdr:col>
      <xdr:colOff>933450</xdr:colOff>
      <xdr:row>3</xdr:row>
      <xdr:rowOff>285750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575"/>
          <a:ext cx="1400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C36" zoomScale="96" zoomScaleNormal="96" workbookViewId="0">
      <selection activeCell="C39" sqref="C39:E3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4" width="16.83203125" style="1" customWidth="1"/>
    <col min="5" max="5" width="19.16406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24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1" t="s">
        <v>1</v>
      </c>
      <c r="D5" s="21" t="s">
        <v>2</v>
      </c>
      <c r="E5" s="2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210809079.97999999</v>
      </c>
      <c r="D7" s="7">
        <f t="shared" ref="D7:E7" si="0">SUM(D8:D10)</f>
        <v>74375315.120000005</v>
      </c>
      <c r="E7" s="7">
        <f t="shared" si="0"/>
        <v>74375315.120000005</v>
      </c>
    </row>
    <row r="8" spans="1:5" x14ac:dyDescent="0.2">
      <c r="A8" s="5"/>
      <c r="B8" s="8" t="s">
        <v>5</v>
      </c>
      <c r="C8" s="9">
        <v>113466963.81999999</v>
      </c>
      <c r="D8" s="9">
        <f>42536874.45+0.34</f>
        <v>42536874.790000007</v>
      </c>
      <c r="E8" s="9">
        <f>42536874.45+0.34</f>
        <v>42536874.790000007</v>
      </c>
    </row>
    <row r="9" spans="1:5" x14ac:dyDescent="0.2">
      <c r="A9" s="5"/>
      <c r="B9" s="8" t="s">
        <v>6</v>
      </c>
      <c r="C9" s="9">
        <v>94576972.159999996</v>
      </c>
      <c r="D9" s="9">
        <f>31567001.72+455152.61</f>
        <v>32022154.329999998</v>
      </c>
      <c r="E9" s="9">
        <f>31567001.72+455152.61</f>
        <v>32022154.329999998</v>
      </c>
    </row>
    <row r="10" spans="1:5" x14ac:dyDescent="0.2">
      <c r="A10" s="5"/>
      <c r="B10" s="8" t="s">
        <v>7</v>
      </c>
      <c r="C10" s="9">
        <f>+C41</f>
        <v>2765144</v>
      </c>
      <c r="D10" s="9">
        <f>+D41</f>
        <v>-183714</v>
      </c>
      <c r="E10" s="9">
        <f>+E41</f>
        <v>-183714</v>
      </c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210809079.97999999</v>
      </c>
      <c r="D12" s="7">
        <f t="shared" ref="D12:E12" si="1">SUM(D13:D14)</f>
        <v>29328907.780000001</v>
      </c>
      <c r="E12" s="7">
        <f t="shared" si="1"/>
        <v>29328907.780000001</v>
      </c>
    </row>
    <row r="13" spans="1:5" x14ac:dyDescent="0.2">
      <c r="A13" s="5"/>
      <c r="B13" s="8" t="s">
        <v>9</v>
      </c>
      <c r="C13" s="9">
        <v>116966963.81999999</v>
      </c>
      <c r="D13" s="9">
        <v>21517563.620000001</v>
      </c>
      <c r="E13" s="9">
        <v>21517563.620000001</v>
      </c>
    </row>
    <row r="14" spans="1:5" x14ac:dyDescent="0.2">
      <c r="A14" s="5"/>
      <c r="B14" s="8" t="s">
        <v>10</v>
      </c>
      <c r="C14" s="9">
        <f>94576972.16-734856</f>
        <v>93842116.159999996</v>
      </c>
      <c r="D14" s="9">
        <f>7995058.16-183714</f>
        <v>7811344.1600000001</v>
      </c>
      <c r="E14" s="9">
        <f>7995058.16-183714</f>
        <v>7811344.1600000001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19143113.219999999</v>
      </c>
      <c r="E16" s="7">
        <f>SUM(E17:E18)</f>
        <v>18276286.689999998</v>
      </c>
    </row>
    <row r="17" spans="1:5" x14ac:dyDescent="0.2">
      <c r="A17" s="5"/>
      <c r="B17" s="8" t="s">
        <v>12</v>
      </c>
      <c r="C17" s="11"/>
      <c r="D17" s="9">
        <v>5827155.6500000004</v>
      </c>
      <c r="E17" s="9">
        <v>5251291.83</v>
      </c>
    </row>
    <row r="18" spans="1:5" x14ac:dyDescent="0.2">
      <c r="A18" s="5"/>
      <c r="B18" s="8" t="s">
        <v>13</v>
      </c>
      <c r="C18" s="11"/>
      <c r="D18" s="9">
        <v>13315957.57</v>
      </c>
      <c r="E18" s="9">
        <v>13024994.859999999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64189520.560000002</v>
      </c>
      <c r="E20" s="7">
        <f>E7-E12+E16</f>
        <v>63322694.030000001</v>
      </c>
    </row>
    <row r="21" spans="1:5" x14ac:dyDescent="0.2">
      <c r="A21" s="5"/>
      <c r="B21" s="6" t="s">
        <v>15</v>
      </c>
      <c r="C21" s="7">
        <f>C20-C41</f>
        <v>-2765144</v>
      </c>
      <c r="D21" s="7">
        <f t="shared" ref="D21:E21" si="2">D20-D41</f>
        <v>64373234.560000002</v>
      </c>
      <c r="E21" s="7">
        <f t="shared" si="2"/>
        <v>63506408.030000001</v>
      </c>
    </row>
    <row r="22" spans="1:5" ht="22.5" x14ac:dyDescent="0.2">
      <c r="A22" s="5"/>
      <c r="B22" s="6" t="s">
        <v>16</v>
      </c>
      <c r="C22" s="7">
        <f>C21</f>
        <v>-2765144</v>
      </c>
      <c r="D22" s="7">
        <f>D21-D16</f>
        <v>45230121.340000004</v>
      </c>
      <c r="E22" s="7">
        <f>E21-E16</f>
        <v>45230121.340000004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34" t="s">
        <v>17</v>
      </c>
      <c r="B24" s="35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630716.31000000006</v>
      </c>
      <c r="D26" s="7">
        <f t="shared" ref="D26:E26" si="3">SUM(D27:D28)</f>
        <v>176089.15</v>
      </c>
      <c r="E26" s="7">
        <f t="shared" si="3"/>
        <v>176089.15</v>
      </c>
    </row>
    <row r="27" spans="1:5" x14ac:dyDescent="0.2">
      <c r="A27" s="5"/>
      <c r="B27" s="8" t="s">
        <v>21</v>
      </c>
      <c r="C27" s="9">
        <v>630716.31000000006</v>
      </c>
      <c r="D27" s="9">
        <v>176089.15</v>
      </c>
      <c r="E27" s="9">
        <v>176089.15</v>
      </c>
    </row>
    <row r="28" spans="1:5" x14ac:dyDescent="0.2">
      <c r="A28" s="5"/>
      <c r="B28" s="8" t="s">
        <v>22</v>
      </c>
      <c r="C28" s="9">
        <v>0</v>
      </c>
      <c r="D28" s="9">
        <v>0</v>
      </c>
      <c r="E28" s="9">
        <v>0</v>
      </c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-2134427.69</v>
      </c>
      <c r="D30" s="7">
        <f t="shared" ref="D30:E30" si="4">D22+D26</f>
        <v>45406210.490000002</v>
      </c>
      <c r="E30" s="7">
        <f t="shared" si="4"/>
        <v>45406210.490000002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24" t="s">
        <v>17</v>
      </c>
      <c r="B32" s="24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3500000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>
        <v>3500000</v>
      </c>
      <c r="D35" s="9">
        <v>0</v>
      </c>
      <c r="E35" s="9">
        <v>0</v>
      </c>
    </row>
    <row r="36" spans="1:5" x14ac:dyDescent="0.2">
      <c r="A36" s="5"/>
      <c r="B36" s="8" t="s">
        <v>28</v>
      </c>
      <c r="C36" s="9">
        <v>0</v>
      </c>
      <c r="D36" s="9">
        <v>0</v>
      </c>
      <c r="E36" s="9">
        <v>0</v>
      </c>
    </row>
    <row r="37" spans="1:5" x14ac:dyDescent="0.2">
      <c r="A37" s="5"/>
      <c r="B37" s="13" t="s">
        <v>29</v>
      </c>
      <c r="C37" s="7">
        <f>SUM(C38:C39)</f>
        <v>734856</v>
      </c>
      <c r="D37" s="7">
        <f t="shared" ref="D37:E37" si="6">SUM(D38:D39)</f>
        <v>183714</v>
      </c>
      <c r="E37" s="7">
        <f t="shared" si="6"/>
        <v>183714</v>
      </c>
    </row>
    <row r="38" spans="1:5" x14ac:dyDescent="0.2">
      <c r="A38" s="5"/>
      <c r="B38" s="8" t="s">
        <v>30</v>
      </c>
      <c r="C38" s="9">
        <v>0</v>
      </c>
      <c r="D38" s="9">
        <v>0</v>
      </c>
      <c r="E38" s="9">
        <v>0</v>
      </c>
    </row>
    <row r="39" spans="1:5" x14ac:dyDescent="0.2">
      <c r="A39" s="5"/>
      <c r="B39" s="8" t="s">
        <v>31</v>
      </c>
      <c r="C39" s="9">
        <v>734856</v>
      </c>
      <c r="D39" s="9">
        <v>183714</v>
      </c>
      <c r="E39" s="9">
        <v>183714</v>
      </c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2765144</v>
      </c>
      <c r="D41" s="7">
        <f t="shared" ref="D41:E41" si="7">D34-D37</f>
        <v>-183714</v>
      </c>
      <c r="E41" s="7">
        <f t="shared" si="7"/>
        <v>-183714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24" t="s">
        <v>17</v>
      </c>
      <c r="B43" s="24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f>+C8</f>
        <v>113466963.81999999</v>
      </c>
      <c r="D45" s="9">
        <f>+D8</f>
        <v>42536874.790000007</v>
      </c>
      <c r="E45" s="9">
        <f>+E8</f>
        <v>42536874.790000007</v>
      </c>
    </row>
    <row r="46" spans="1:5" x14ac:dyDescent="0.2">
      <c r="A46" s="5"/>
      <c r="B46" s="12" t="s">
        <v>34</v>
      </c>
      <c r="C46" s="9">
        <f>C47-C48</f>
        <v>3500000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>
        <f>+C35</f>
        <v>3500000</v>
      </c>
      <c r="D47" s="9">
        <f>+D35</f>
        <v>0</v>
      </c>
      <c r="E47" s="9">
        <f>+E35</f>
        <v>0</v>
      </c>
    </row>
    <row r="48" spans="1:5" x14ac:dyDescent="0.2">
      <c r="A48" s="5"/>
      <c r="B48" s="14" t="s">
        <v>30</v>
      </c>
      <c r="C48" s="9">
        <f>+C38</f>
        <v>0</v>
      </c>
      <c r="D48" s="9">
        <f>+D38</f>
        <v>0</v>
      </c>
      <c r="E48" s="9">
        <f>+E38</f>
        <v>0</v>
      </c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f>+C13</f>
        <v>116966963.81999999</v>
      </c>
      <c r="D50" s="9">
        <f>+D13</f>
        <v>21517563.620000001</v>
      </c>
      <c r="E50" s="9">
        <f>+E13</f>
        <v>21517563.620000001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f>+D17</f>
        <v>5827155.6500000004</v>
      </c>
      <c r="E52" s="9">
        <f>+E17</f>
        <v>5251291.83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 t="shared" ref="D54:E54" si="9">D45+D46-D50+D52</f>
        <v>26846466.820000008</v>
      </c>
      <c r="E54" s="7">
        <f t="shared" si="9"/>
        <v>26270603.000000007</v>
      </c>
    </row>
    <row r="55" spans="1:5" x14ac:dyDescent="0.2">
      <c r="A55" s="5"/>
      <c r="B55" s="6" t="s">
        <v>36</v>
      </c>
      <c r="C55" s="7">
        <f>C54-C46</f>
        <v>-3500000</v>
      </c>
      <c r="D55" s="7">
        <f t="shared" ref="D55:E55" si="10">D54-D46</f>
        <v>26846466.820000008</v>
      </c>
      <c r="E55" s="7">
        <f t="shared" si="10"/>
        <v>26270603.000000007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24" t="s">
        <v>17</v>
      </c>
      <c r="B57" s="24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f>+C9</f>
        <v>94576972.159999996</v>
      </c>
      <c r="D59" s="9">
        <f>+D9</f>
        <v>32022154.329999998</v>
      </c>
      <c r="E59" s="9">
        <f>+E9</f>
        <v>32022154.329999998</v>
      </c>
    </row>
    <row r="60" spans="1:5" x14ac:dyDescent="0.2">
      <c r="A60" s="5"/>
      <c r="B60" s="12" t="s">
        <v>37</v>
      </c>
      <c r="C60" s="9">
        <f>C61-C62</f>
        <v>-734856</v>
      </c>
      <c r="D60" s="9">
        <f t="shared" ref="D60:E60" si="11">D61-D62</f>
        <v>-183714</v>
      </c>
      <c r="E60" s="9">
        <f t="shared" si="11"/>
        <v>-183714</v>
      </c>
    </row>
    <row r="61" spans="1:5" x14ac:dyDescent="0.2">
      <c r="A61" s="5"/>
      <c r="B61" s="14" t="s">
        <v>28</v>
      </c>
      <c r="C61" s="9">
        <f>+C36</f>
        <v>0</v>
      </c>
      <c r="D61" s="9">
        <f>+D36</f>
        <v>0</v>
      </c>
      <c r="E61" s="9">
        <f>+E36</f>
        <v>0</v>
      </c>
    </row>
    <row r="62" spans="1:5" x14ac:dyDescent="0.2">
      <c r="A62" s="5"/>
      <c r="B62" s="14" t="s">
        <v>31</v>
      </c>
      <c r="C62" s="9">
        <f>+C39</f>
        <v>734856</v>
      </c>
      <c r="D62" s="9">
        <f>+D39</f>
        <v>183714</v>
      </c>
      <c r="E62" s="9">
        <f>+E39</f>
        <v>183714</v>
      </c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f>+C14</f>
        <v>93842116.159999996</v>
      </c>
      <c r="D64" s="9">
        <f>+D14</f>
        <v>7811344.1600000001</v>
      </c>
      <c r="E64" s="9">
        <f>+E14</f>
        <v>7811344.1600000001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f>+D18</f>
        <v>13315957.57</v>
      </c>
      <c r="E66" s="9">
        <f>+E18</f>
        <v>13024994.859999999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D59+D60-D64+D66</f>
        <v>37343053.739999995</v>
      </c>
      <c r="E68" s="7">
        <f>E59+E60-E64+E66</f>
        <v>37052091.030000001</v>
      </c>
    </row>
    <row r="69" spans="1:5" x14ac:dyDescent="0.2">
      <c r="A69" s="5"/>
      <c r="B69" s="13" t="s">
        <v>40</v>
      </c>
      <c r="C69" s="7">
        <f>C68-C60</f>
        <v>734856</v>
      </c>
      <c r="D69" s="7">
        <f t="shared" ref="D69:E69" si="12">D68-D60</f>
        <v>37526767.739999995</v>
      </c>
      <c r="E69" s="7">
        <f t="shared" si="12"/>
        <v>37235805.030000001</v>
      </c>
    </row>
    <row r="70" spans="1:5" ht="5.0999999999999996" customHeight="1" x14ac:dyDescent="0.2">
      <c r="A70" s="15"/>
      <c r="B70" s="16"/>
      <c r="C70" s="17"/>
      <c r="D70" s="17"/>
      <c r="E70" s="17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2017-03-01T16:16:58Z</cp:lastPrinted>
  <dcterms:created xsi:type="dcterms:W3CDTF">2017-01-11T17:21:42Z</dcterms:created>
  <dcterms:modified xsi:type="dcterms:W3CDTF">2017-05-02T02:55:53Z</dcterms:modified>
</cp:coreProperties>
</file>